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24899" windowHeight="106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<sst xmlns="http://schemas.openxmlformats.org/spreadsheetml/2006/main" count="44" uniqueCount="27">
  <si>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начальная фаза (град.):</t>
  </si>
  <si>
    <t>Введите параметры мгновенного значения синусоидальной величины:</t>
  </si>
  <si>
    <t>Например:</t>
  </si>
  <si>
    <t>=</t>
  </si>
  <si>
    <t>·e</t>
  </si>
  <si>
    <t>j</t>
  </si>
  <si>
    <t>Комплексная амплитуда этой величины в показательной и алгебраической формах:</t>
  </si>
  <si>
    <t>Комплексное действующее значение этой величины в показательной и алгебраической формах:</t>
  </si>
  <si>
    <r>
      <t>j</t>
    </r>
    <r>
      <rPr>
        <sz val="12"/>
        <color indexed="8"/>
        <rFont val="Calibri"/>
        <family val="2"/>
      </rPr>
      <t>·</t>
    </r>
  </si>
  <si>
    <t>°</t>
  </si>
  <si>
    <t>амплитуда величины:</t>
  </si>
  <si>
    <t>Введите параметры комплексной амплитуды в алгебраической форме:</t>
  </si>
  <si>
    <r>
      <rPr>
        <sz val="14"/>
        <color indexed="8"/>
        <rFont val="Times New Roman"/>
        <family val="1"/>
      </rPr>
      <t xml:space="preserve">вещественная часть </t>
    </r>
    <r>
      <rPr>
        <i/>
        <sz val="14"/>
        <color indexed="8"/>
        <rFont val="Times New Roman"/>
        <family val="1"/>
      </rPr>
      <t>p</t>
    </r>
  </si>
  <si>
    <r>
      <rPr>
        <sz val="14"/>
        <color indexed="8"/>
        <rFont val="Times New Roman"/>
        <family val="1"/>
      </rPr>
      <t xml:space="preserve">мнимая часть </t>
    </r>
    <r>
      <rPr>
        <i/>
        <sz val="14"/>
        <color indexed="8"/>
        <rFont val="Times New Roman"/>
        <family val="1"/>
      </rPr>
      <t>q</t>
    </r>
  </si>
  <si>
    <t>Комплексная амплитуда этой величины в показательной форме:</t>
  </si>
  <si>
    <t>Преобразование мгновенного значения синусоидальной величины в её комплексное выражение</t>
  </si>
  <si>
    <t>Преобразование комплексного выражения из алгебраической в показательную форму</t>
  </si>
  <si>
    <t>Здесь вводим параметры исходного мгновенного значения синусоидальной величины.</t>
  </si>
  <si>
    <t>Здесь вводим значения вещественной и мнимой частей комплексной амплитуды.</t>
  </si>
  <si>
    <r>
      <rPr>
        <i/>
        <sz val="14"/>
        <color indexed="8"/>
        <rFont val="Times New Roman"/>
        <family val="1"/>
      </rPr>
      <t>i</t>
    </r>
    <r>
      <rPr>
        <sz val="14"/>
        <color indexed="8"/>
        <rFont val="Times New Roman"/>
        <family val="1"/>
      </rPr>
      <t>(</t>
    </r>
    <r>
      <rPr>
        <i/>
        <sz val="14"/>
        <color indexed="8"/>
        <rFont val="Times New Roman"/>
        <family val="1"/>
      </rPr>
      <t>t</t>
    </r>
    <r>
      <rPr>
        <sz val="14"/>
        <color indexed="8"/>
        <rFont val="Times New Roman"/>
        <family val="1"/>
      </rPr>
      <t>) = 10sin(ω</t>
    </r>
    <r>
      <rPr>
        <i/>
        <sz val="14"/>
        <color indexed="8"/>
        <rFont val="Times New Roman"/>
        <family val="1"/>
      </rPr>
      <t xml:space="preserve">t </t>
    </r>
    <r>
      <rPr>
        <sz val="14"/>
        <color indexed="8"/>
        <rFont val="Calibri"/>
        <family val="2"/>
      </rPr>
      <t>–</t>
    </r>
    <r>
      <rPr>
        <sz val="14"/>
        <color indexed="8"/>
        <rFont val="Times New Roman"/>
        <family val="1"/>
      </rPr>
      <t xml:space="preserve"> 60°) </t>
    </r>
  </si>
  <si>
    <t>амплитуда тока:</t>
  </si>
  <si>
    <t>начальная фаза тока (град.):</t>
  </si>
  <si>
    <t>p + jq</t>
  </si>
  <si>
    <r>
      <t>Å</t>
    </r>
    <r>
      <rPr>
        <i/>
        <vertAlign val="subscript"/>
        <sz val="18"/>
        <color indexed="8"/>
        <rFont val="Times New Roman"/>
        <family val="1"/>
      </rPr>
      <t>m</t>
    </r>
    <r>
      <rPr>
        <i/>
        <sz val="18"/>
        <color indexed="8"/>
        <rFont val="Times New Roman"/>
        <family val="1"/>
      </rPr>
      <t xml:space="preserve"> = A</t>
    </r>
    <r>
      <rPr>
        <i/>
        <vertAlign val="subscript"/>
        <sz val="18"/>
        <color indexed="8"/>
        <rFont val="Times New Roman"/>
        <family val="1"/>
      </rPr>
      <t>m</t>
    </r>
    <r>
      <rPr>
        <i/>
        <sz val="18"/>
        <color indexed="8"/>
        <rFont val="Times New Roman"/>
        <family val="1"/>
      </rPr>
      <t>e</t>
    </r>
    <r>
      <rPr>
        <i/>
        <vertAlign val="superscript"/>
        <sz val="18"/>
        <color indexed="8"/>
        <rFont val="Times New Roman"/>
        <family val="1"/>
      </rPr>
      <t>j</t>
    </r>
    <r>
      <rPr>
        <vertAlign val="superscript"/>
        <sz val="18"/>
        <color indexed="8"/>
        <rFont val="Times New Roman"/>
        <family val="1"/>
      </rPr>
      <t>ψ</t>
    </r>
    <r>
      <rPr>
        <i/>
        <vertAlign val="superscript"/>
        <sz val="14"/>
        <color indexed="8"/>
        <rFont val="Times New Roman"/>
        <family val="1"/>
      </rPr>
      <t>a</t>
    </r>
  </si>
  <si>
    <r>
      <rPr>
        <i/>
        <sz val="18"/>
        <color indexed="8"/>
        <rFont val="Times New Roman"/>
        <family val="1"/>
      </rPr>
      <t>Å = Ae</t>
    </r>
    <r>
      <rPr>
        <i/>
        <vertAlign val="superscript"/>
        <sz val="18"/>
        <color indexed="8"/>
        <rFont val="Times New Roman"/>
        <family val="1"/>
      </rPr>
      <t>j</t>
    </r>
    <r>
      <rPr>
        <vertAlign val="superscript"/>
        <sz val="18"/>
        <color indexed="8"/>
        <rFont val="Times New Roman"/>
        <family val="1"/>
      </rPr>
      <t>ψ</t>
    </r>
    <r>
      <rPr>
        <i/>
        <vertAlign val="superscript"/>
        <sz val="14"/>
        <color indexed="8"/>
        <rFont val="Times New Roman"/>
        <family val="1"/>
      </rPr>
      <t>a</t>
    </r>
  </si>
  <si>
    <r>
      <t>Å</t>
    </r>
    <r>
      <rPr>
        <i/>
        <vertAlign val="subscript"/>
        <sz val="18"/>
        <color indexed="8"/>
        <rFont val="Times New Roman"/>
        <family val="1"/>
      </rPr>
      <t>m</t>
    </r>
    <r>
      <rPr>
        <i/>
        <sz val="18"/>
        <color indexed="8"/>
        <rFont val="Times New Roman"/>
        <family val="1"/>
      </rPr>
      <t xml:space="preserve"> = p + jq</t>
    </r>
  </si>
  <si>
    <r>
      <rPr>
        <i/>
        <sz val="20"/>
        <color indexed="8"/>
        <rFont val="Times New Roman"/>
        <family val="1"/>
      </rPr>
      <t>a</t>
    </r>
    <r>
      <rPr>
        <sz val="20"/>
        <color indexed="8"/>
        <rFont val="Times New Roman"/>
        <family val="1"/>
      </rPr>
      <t>(</t>
    </r>
    <r>
      <rPr>
        <i/>
        <sz val="20"/>
        <color indexed="8"/>
        <rFont val="Times New Roman"/>
        <family val="1"/>
      </rPr>
      <t>t</t>
    </r>
    <r>
      <rPr>
        <sz val="20"/>
        <color indexed="8"/>
        <rFont val="Times New Roman"/>
        <family val="1"/>
      </rPr>
      <t xml:space="preserve">) = </t>
    </r>
    <r>
      <rPr>
        <i/>
        <sz val="20"/>
        <color indexed="8"/>
        <rFont val="Times New Roman"/>
        <family val="1"/>
      </rPr>
      <t>A</t>
    </r>
    <r>
      <rPr>
        <i/>
        <vertAlign val="subscript"/>
        <sz val="20"/>
        <color indexed="8"/>
        <rFont val="Times New Roman"/>
        <family val="1"/>
      </rPr>
      <t>m</t>
    </r>
    <r>
      <rPr>
        <sz val="20"/>
        <color indexed="8"/>
        <rFont val="Times New Roman"/>
        <family val="1"/>
      </rPr>
      <t>sin(ω</t>
    </r>
    <r>
      <rPr>
        <i/>
        <sz val="20"/>
        <color indexed="8"/>
        <rFont val="Times New Roman"/>
        <family val="1"/>
      </rPr>
      <t xml:space="preserve">t </t>
    </r>
    <r>
      <rPr>
        <sz val="20"/>
        <color indexed="8"/>
        <rFont val="Calibri"/>
        <family val="2"/>
      </rPr>
      <t>+</t>
    </r>
    <r>
      <rPr>
        <sz val="20"/>
        <color indexed="8"/>
        <rFont val="Times New Roman"/>
        <family val="1"/>
      </rPr>
      <t xml:space="preserve"> ψ</t>
    </r>
    <r>
      <rPr>
        <i/>
        <vertAlign val="subscript"/>
        <sz val="20"/>
        <color indexed="8"/>
        <rFont val="Times New Roman"/>
        <family val="1"/>
      </rPr>
      <t>a</t>
    </r>
    <r>
      <rPr>
        <sz val="20"/>
        <color indexed="8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</si>
</sst>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Calibri"/>
      <family val="2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vertAlign val="subscript"/>
      <sz val="20"/>
      <color indexed="8"/>
      <name val="Times New Roman"/>
      <family val="1"/>
    </font>
    <font>
      <i/>
      <vertAlign val="subscript"/>
      <sz val="18"/>
      <color indexed="8"/>
      <name val="Times New Roman"/>
      <family val="1"/>
    </font>
    <font>
      <i/>
      <vertAlign val="superscript"/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i/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2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Calibri"/>
      <family val="2"/>
    </font>
    <font>
      <i/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22"/>
      <color theme="1"/>
      <name val="Times New Roman"/>
      <family val="1"/>
    </font>
    <font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59" fillId="33" borderId="10" xfId="0" applyNumberFormat="1" applyFont="1" applyFill="1" applyBorder="1" applyAlignment="1" applyProtection="1">
      <alignment horizontal="center" vertical="center"/>
      <protection/>
    </xf>
    <xf numFmtId="168" fontId="59" fillId="34" borderId="1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168" fontId="61" fillId="34" borderId="0" xfId="0" applyNumberFormat="1" applyFont="1" applyFill="1" applyBorder="1" applyAlignment="1" applyProtection="1">
      <alignment horizontal="left" vertical="top"/>
      <protection/>
    </xf>
    <xf numFmtId="2" fontId="62" fillId="33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wrapText="1"/>
      <protection/>
    </xf>
    <xf numFmtId="0" fontId="63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4" fillId="0" borderId="0" xfId="0" applyFont="1" applyBorder="1" applyAlignment="1" applyProtection="1">
      <alignment/>
      <protection/>
    </xf>
    <xf numFmtId="0" fontId="62" fillId="0" borderId="0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3" fillId="0" borderId="11" xfId="0" applyFont="1" applyBorder="1" applyAlignment="1" applyProtection="1">
      <alignment vertical="center" wrapText="1"/>
      <protection/>
    </xf>
    <xf numFmtId="0" fontId="63" fillId="0" borderId="12" xfId="0" applyFont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/>
      <protection/>
    </xf>
    <xf numFmtId="0" fontId="59" fillId="0" borderId="17" xfId="0" applyFont="1" applyBorder="1" applyAlignment="1" applyProtection="1">
      <alignment horizontal="right" vertical="center"/>
      <protection/>
    </xf>
    <xf numFmtId="2" fontId="59" fillId="35" borderId="10" xfId="0" applyNumberFormat="1" applyFont="1" applyFill="1" applyBorder="1" applyAlignment="1" applyProtection="1">
      <alignment horizontal="center" vertical="center"/>
      <protection/>
    </xf>
    <xf numFmtId="0" fontId="62" fillId="36" borderId="0" xfId="0" applyFont="1" applyFill="1" applyBorder="1" applyAlignment="1" applyProtection="1">
      <alignment horizontal="center" vertical="center"/>
      <protection/>
    </xf>
    <xf numFmtId="0" fontId="65" fillId="36" borderId="0" xfId="0" applyFont="1" applyFill="1" applyBorder="1" applyAlignment="1" applyProtection="1">
      <alignment horizontal="center" vertical="center"/>
      <protection/>
    </xf>
    <xf numFmtId="2" fontId="6" fillId="36" borderId="0" xfId="0" applyNumberFormat="1" applyFont="1" applyFill="1" applyBorder="1" applyAlignment="1" applyProtection="1">
      <alignment horizontal="left"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2" fontId="59" fillId="36" borderId="10" xfId="0" applyNumberFormat="1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168" fontId="61" fillId="34" borderId="0" xfId="0" applyNumberFormat="1" applyFont="1" applyFill="1" applyBorder="1" applyAlignment="1" applyProtection="1">
      <alignment horizontal="center" vertical="center"/>
      <protection/>
    </xf>
    <xf numFmtId="0" fontId="67" fillId="34" borderId="0" xfId="0" applyFont="1" applyFill="1" applyBorder="1" applyAlignment="1" applyProtection="1">
      <alignment horizontal="right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9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70" fillId="35" borderId="21" xfId="0" applyNumberFormat="1" applyFont="1" applyFill="1" applyBorder="1" applyAlignment="1" applyProtection="1">
      <alignment horizontal="right" vertical="center" wrapText="1"/>
      <protection/>
    </xf>
    <xf numFmtId="2" fontId="70" fillId="36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/>
    </xf>
    <xf numFmtId="0" fontId="59" fillId="33" borderId="21" xfId="0" applyFont="1" applyFill="1" applyBorder="1" applyAlignment="1" applyProtection="1">
      <alignment horizontal="right" vertical="center" wrapText="1"/>
      <protection/>
    </xf>
    <xf numFmtId="0" fontId="59" fillId="34" borderId="21" xfId="0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9" fillId="0" borderId="24" xfId="0" applyFont="1" applyFill="1" applyBorder="1" applyAlignment="1" applyProtection="1">
      <alignment horizontal="left" vertical="center" wrapText="1"/>
      <protection/>
    </xf>
    <xf numFmtId="0" fontId="59" fillId="0" borderId="25" xfId="0" applyFont="1" applyFill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right" wrapText="1"/>
      <protection/>
    </xf>
    <xf numFmtId="0" fontId="59" fillId="0" borderId="18" xfId="0" applyFont="1" applyFill="1" applyBorder="1" applyAlignment="1" applyProtection="1">
      <alignment horizontal="right" vertical="center" wrapText="1"/>
      <protection/>
    </xf>
    <xf numFmtId="0" fontId="59" fillId="0" borderId="0" xfId="0" applyFont="1" applyFill="1" applyBorder="1" applyAlignment="1" applyProtection="1">
      <alignment horizontal="right" vertical="center" wrapText="1"/>
      <protection/>
    </xf>
    <xf numFmtId="0" fontId="59" fillId="0" borderId="26" xfId="0" applyFont="1" applyFill="1" applyBorder="1" applyAlignment="1" applyProtection="1">
      <alignment horizontal="right" vertical="center" wrapText="1"/>
      <protection/>
    </xf>
    <xf numFmtId="0" fontId="59" fillId="0" borderId="27" xfId="0" applyFont="1" applyFill="1" applyBorder="1" applyAlignment="1" applyProtection="1">
      <alignment horizontal="right" vertical="center" wrapText="1"/>
      <protection/>
    </xf>
    <xf numFmtId="0" fontId="63" fillId="0" borderId="19" xfId="0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0" fontId="63" fillId="0" borderId="12" xfId="0" applyFont="1" applyBorder="1" applyAlignment="1" applyProtection="1">
      <alignment horizontal="center" vertical="center" wrapText="1"/>
      <protection/>
    </xf>
    <xf numFmtId="0" fontId="63" fillId="0" borderId="20" xfId="0" applyFont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71" fillId="0" borderId="16" xfId="0" applyFont="1" applyBorder="1" applyAlignment="1" applyProtection="1">
      <alignment horizontal="left" vertical="center" wrapText="1"/>
      <protection/>
    </xf>
    <xf numFmtId="0" fontId="71" fillId="0" borderId="17" xfId="0" applyFont="1" applyBorder="1" applyAlignment="1">
      <alignment/>
    </xf>
    <xf numFmtId="0" fontId="71" fillId="0" borderId="23" xfId="0" applyFont="1" applyBorder="1" applyAlignment="1">
      <alignment/>
    </xf>
    <xf numFmtId="0" fontId="71" fillId="0" borderId="26" xfId="0" applyFont="1" applyBorder="1" applyAlignment="1">
      <alignment/>
    </xf>
    <xf numFmtId="0" fontId="71" fillId="0" borderId="27" xfId="0" applyFont="1" applyBorder="1" applyAlignment="1">
      <alignment/>
    </xf>
    <xf numFmtId="0" fontId="71" fillId="0" borderId="25" xfId="0" applyFont="1" applyBorder="1" applyAlignment="1">
      <alignment/>
    </xf>
    <xf numFmtId="0" fontId="59" fillId="33" borderId="28" xfId="0" applyFont="1" applyFill="1" applyBorder="1" applyAlignment="1" applyProtection="1">
      <alignment horizontal="right" vertical="center" wrapText="1"/>
      <protection/>
    </xf>
    <xf numFmtId="0" fontId="59" fillId="33" borderId="29" xfId="0" applyFont="1" applyFill="1" applyBorder="1" applyAlignment="1" applyProtection="1">
      <alignment horizontal="right" vertical="center" wrapText="1"/>
      <protection/>
    </xf>
    <xf numFmtId="0" fontId="59" fillId="34" borderId="28" xfId="0" applyFont="1" applyFill="1" applyBorder="1" applyAlignment="1" applyProtection="1">
      <alignment horizontal="right" vertical="center" wrapText="1"/>
      <protection/>
    </xf>
    <xf numFmtId="0" fontId="59" fillId="34" borderId="29" xfId="0" applyFont="1" applyFill="1" applyBorder="1" applyAlignment="1" applyProtection="1">
      <alignment horizontal="right" vertical="center" wrapText="1"/>
      <protection/>
    </xf>
    <xf numFmtId="0" fontId="71" fillId="0" borderId="17" xfId="0" applyFont="1" applyBorder="1" applyAlignment="1" applyProtection="1">
      <alignment horizontal="left" vertical="center" wrapText="1"/>
      <protection/>
    </xf>
    <xf numFmtId="0" fontId="71" fillId="0" borderId="23" xfId="0" applyFont="1" applyBorder="1" applyAlignment="1" applyProtection="1">
      <alignment horizontal="left" vertical="center" wrapText="1"/>
      <protection/>
    </xf>
    <xf numFmtId="0" fontId="71" fillId="0" borderId="26" xfId="0" applyFont="1" applyBorder="1" applyAlignment="1" applyProtection="1">
      <alignment horizontal="left" vertical="center" wrapText="1"/>
      <protection/>
    </xf>
    <xf numFmtId="0" fontId="71" fillId="0" borderId="27" xfId="0" applyFont="1" applyBorder="1" applyAlignment="1" applyProtection="1">
      <alignment horizontal="left" vertical="center" wrapText="1"/>
      <protection/>
    </xf>
    <xf numFmtId="0" fontId="71" fillId="0" borderId="25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right" wrapText="1"/>
      <protection/>
    </xf>
    <xf numFmtId="0" fontId="10" fillId="0" borderId="30" xfId="0" applyFont="1" applyBorder="1" applyAlignment="1" applyProtection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5295900</xdr:colOff>
      <xdr:row>61</xdr:row>
      <xdr:rowOff>152400</xdr:rowOff>
    </xdr:to>
    <xdr:pic>
      <xdr:nvPicPr>
        <xdr:cNvPr id="1" name="Рисунок 14" descr="Расчет и анализ электрических цепей и устройств 2019_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1366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80.421875" style="0" customWidth="1"/>
    <col min="2" max="2" width="26.8515625" style="0" customWidth="1"/>
    <col min="3" max="3" width="9.28125" style="0" customWidth="1"/>
    <col min="4" max="4" width="11.00390625" style="0" bestFit="1" customWidth="1"/>
    <col min="5" max="5" width="4.00390625" style="0" customWidth="1"/>
    <col min="6" max="6" width="2.28125" style="0" customWidth="1"/>
    <col min="7" max="7" width="6.7109375" style="0" customWidth="1"/>
    <col min="8" max="8" width="3.00390625" style="0" bestFit="1" customWidth="1"/>
    <col min="9" max="9" width="11.140625" style="0" customWidth="1"/>
    <col min="10" max="10" width="3.00390625" style="0" bestFit="1" customWidth="1"/>
    <col min="11" max="11" width="11.7109375" style="0" customWidth="1"/>
    <col min="12" max="12" width="2.7109375" style="0" customWidth="1"/>
    <col min="13" max="13" width="2.28125" style="0" customWidth="1"/>
    <col min="14" max="14" width="11.7109375" style="0" customWidth="1"/>
    <col min="15" max="15" width="12.140625" style="0" customWidth="1"/>
  </cols>
  <sheetData>
    <row r="1" spans="1:15" ht="15" customHeight="1" thickBot="1">
      <c r="A1" s="11"/>
      <c r="B1" s="2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21" customHeight="1">
      <c r="A2" s="11"/>
      <c r="B2" s="57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5" ht="15" customHeight="1">
      <c r="A3" s="11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">
      <c r="A4" s="11"/>
      <c r="B4" s="38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12"/>
    </row>
    <row r="5" spans="1:15" ht="18.75">
      <c r="A5" s="11"/>
      <c r="B5" s="37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2"/>
    </row>
    <row r="6" spans="1:15" ht="15">
      <c r="A6" s="11"/>
      <c r="B6" s="38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  <c r="N6" s="11"/>
      <c r="O6" s="12"/>
    </row>
    <row r="7" spans="1:15" ht="29.25">
      <c r="A7" s="11"/>
      <c r="B7" s="46" t="s">
        <v>26</v>
      </c>
      <c r="C7" s="11"/>
      <c r="D7" s="10"/>
      <c r="E7" s="10"/>
      <c r="F7" s="10"/>
      <c r="G7" s="10"/>
      <c r="H7" s="10"/>
      <c r="I7" s="11"/>
      <c r="J7" s="21"/>
      <c r="K7" s="24" t="s">
        <v>2</v>
      </c>
      <c r="L7" s="45" t="s">
        <v>19</v>
      </c>
      <c r="M7" s="22"/>
      <c r="N7" s="22"/>
      <c r="O7" s="48"/>
    </row>
    <row r="8" spans="1:15" ht="15">
      <c r="A8" s="11"/>
      <c r="B8" s="38"/>
      <c r="C8" s="10"/>
      <c r="D8" s="10"/>
      <c r="E8" s="10"/>
      <c r="F8" s="10"/>
      <c r="G8" s="10"/>
      <c r="H8" s="10"/>
      <c r="I8" s="10"/>
      <c r="J8" s="23"/>
      <c r="K8" s="10"/>
      <c r="L8" s="11"/>
      <c r="M8" s="11"/>
      <c r="N8" s="11"/>
      <c r="O8" s="49"/>
    </row>
    <row r="9" spans="1:15" ht="29.25" customHeight="1">
      <c r="A9" s="11"/>
      <c r="B9" s="42" t="s">
        <v>10</v>
      </c>
      <c r="C9" s="2">
        <v>2.83</v>
      </c>
      <c r="D9" s="63" t="s">
        <v>17</v>
      </c>
      <c r="E9" s="73"/>
      <c r="F9" s="73"/>
      <c r="G9" s="73"/>
      <c r="H9" s="74"/>
      <c r="I9" s="11"/>
      <c r="J9" s="53" t="s">
        <v>20</v>
      </c>
      <c r="K9" s="54"/>
      <c r="L9" s="54"/>
      <c r="M9" s="54"/>
      <c r="N9" s="54"/>
      <c r="O9" s="50">
        <v>10</v>
      </c>
    </row>
    <row r="10" spans="1:15" ht="33" customHeight="1">
      <c r="A10" s="11"/>
      <c r="B10" s="43" t="s">
        <v>0</v>
      </c>
      <c r="C10" s="3">
        <v>53.1</v>
      </c>
      <c r="D10" s="75"/>
      <c r="E10" s="76"/>
      <c r="F10" s="76"/>
      <c r="G10" s="76"/>
      <c r="H10" s="77"/>
      <c r="I10" s="11"/>
      <c r="J10" s="55" t="s">
        <v>21</v>
      </c>
      <c r="K10" s="56"/>
      <c r="L10" s="56"/>
      <c r="M10" s="56"/>
      <c r="N10" s="56"/>
      <c r="O10" s="51">
        <v>-60</v>
      </c>
    </row>
    <row r="11" spans="1:15" ht="15">
      <c r="A11" s="11"/>
      <c r="B11" s="38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2"/>
    </row>
    <row r="12" spans="1:15" ht="18.75">
      <c r="A12" s="11"/>
      <c r="B12" s="37" t="s">
        <v>6</v>
      </c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2"/>
    </row>
    <row r="13" spans="1:15" ht="15">
      <c r="A13" s="11"/>
      <c r="B13" s="38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2"/>
    </row>
    <row r="14" spans="1:15" ht="18" customHeight="1">
      <c r="A14" s="11"/>
      <c r="B14" s="52" t="s">
        <v>23</v>
      </c>
      <c r="C14" s="10"/>
      <c r="D14" s="10"/>
      <c r="E14" s="33" t="str">
        <f>IF(SIGN($C$10&lt;0),"-","+")</f>
        <v>+</v>
      </c>
      <c r="F14" s="31" t="s">
        <v>8</v>
      </c>
      <c r="G14" s="32">
        <f>ABS($C$10)</f>
        <v>53.1</v>
      </c>
      <c r="H14" s="5" t="s">
        <v>9</v>
      </c>
      <c r="I14" s="10"/>
      <c r="J14" s="10"/>
      <c r="K14" s="10"/>
      <c r="L14" s="11"/>
      <c r="M14" s="11"/>
      <c r="N14" s="11"/>
      <c r="O14" s="12"/>
    </row>
    <row r="15" spans="1:15" ht="26.25" customHeight="1">
      <c r="A15" s="11"/>
      <c r="B15" s="52"/>
      <c r="C15" s="7" t="s">
        <v>3</v>
      </c>
      <c r="D15" s="6">
        <f>$C$9</f>
        <v>2.83</v>
      </c>
      <c r="E15" s="34" t="s">
        <v>4</v>
      </c>
      <c r="F15" s="13"/>
      <c r="G15" s="14"/>
      <c r="H15" s="7" t="s">
        <v>3</v>
      </c>
      <c r="I15" s="47" t="s">
        <v>22</v>
      </c>
      <c r="J15" s="7" t="s">
        <v>3</v>
      </c>
      <c r="K15" s="29">
        <f>$C$9*COS($C$10*PI()/180)</f>
        <v>1.6991892376722522</v>
      </c>
      <c r="L15" s="26" t="str">
        <f>IF(SIGN($C$9*SIN($C$10*PI()/180)&lt;0),"-","+")</f>
        <v>+</v>
      </c>
      <c r="M15" s="27" t="s">
        <v>5</v>
      </c>
      <c r="N15" s="28">
        <f>ABS($C$9*SIN($C$10*PI()/180))</f>
        <v>2.263107583518466</v>
      </c>
      <c r="O15" s="12"/>
    </row>
    <row r="16" spans="1:15" ht="15">
      <c r="A16" s="11"/>
      <c r="B16" s="38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1"/>
      <c r="O16" s="12"/>
    </row>
    <row r="17" spans="1:15" ht="18.75">
      <c r="A17" s="11"/>
      <c r="B17" s="37" t="s">
        <v>7</v>
      </c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1"/>
      <c r="N17" s="11"/>
      <c r="O17" s="12"/>
    </row>
    <row r="18" spans="1:15" ht="15">
      <c r="A18" s="11"/>
      <c r="B18" s="38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2"/>
    </row>
    <row r="19" spans="1:15" ht="15.75">
      <c r="A19" s="11"/>
      <c r="B19" s="78" t="s">
        <v>24</v>
      </c>
      <c r="C19" s="10"/>
      <c r="D19" s="10"/>
      <c r="E19" s="33" t="str">
        <f>IF(SIGN($C$10&lt;0),"-","+")</f>
        <v>+</v>
      </c>
      <c r="F19" s="31" t="s">
        <v>8</v>
      </c>
      <c r="G19" s="32">
        <f>ABS($C$10)</f>
        <v>53.1</v>
      </c>
      <c r="H19" s="5" t="s">
        <v>9</v>
      </c>
      <c r="I19" s="10"/>
      <c r="J19" s="10"/>
      <c r="K19" s="10"/>
      <c r="L19" s="11"/>
      <c r="M19" s="11"/>
      <c r="N19" s="11"/>
      <c r="O19" s="12"/>
    </row>
    <row r="20" spans="1:15" ht="25.5" customHeight="1">
      <c r="A20" s="11"/>
      <c r="B20" s="78"/>
      <c r="C20" s="7" t="s">
        <v>3</v>
      </c>
      <c r="D20" s="6">
        <f>$C$9/SQRT(2)</f>
        <v>2.0011121907579295</v>
      </c>
      <c r="E20" s="34" t="s">
        <v>4</v>
      </c>
      <c r="F20" s="13"/>
      <c r="G20" s="4"/>
      <c r="H20" s="7" t="s">
        <v>3</v>
      </c>
      <c r="I20" s="47" t="s">
        <v>22</v>
      </c>
      <c r="J20" s="7" t="s">
        <v>3</v>
      </c>
      <c r="K20" s="29">
        <f>$C$9/SQRT(2)*COS($C$10*PI()/180)</f>
        <v>1.2015082324772497</v>
      </c>
      <c r="L20" s="26" t="str">
        <f>IF(SIGN($C$9*SIN($C$10*PI()/180)&lt;0),"-","+")</f>
        <v>+</v>
      </c>
      <c r="M20" s="27" t="s">
        <v>5</v>
      </c>
      <c r="N20" s="28">
        <f>ABS($C$9/SQRT(2)*SIN($C$10*PI()/180))</f>
        <v>1.6002587188606083</v>
      </c>
      <c r="O20" s="12"/>
    </row>
    <row r="21" spans="1:15" ht="15.75" customHeight="1" thickBot="1">
      <c r="A21" s="11"/>
      <c r="B21" s="4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  <c r="O21" s="17"/>
    </row>
    <row r="22" spans="1:11" ht="15.75" thickBot="1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ht="15" customHeight="1">
      <c r="A23" s="11"/>
      <c r="B23" s="35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5" ht="15" customHeight="1">
      <c r="A24" s="11"/>
      <c r="B24" s="60" t="s">
        <v>16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</row>
    <row r="25" spans="1:15" ht="15" customHeight="1">
      <c r="A25" s="11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</row>
    <row r="26" spans="1:15" ht="15">
      <c r="A26" s="11"/>
      <c r="B26" s="3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18.75">
      <c r="A27" s="11"/>
      <c r="B27" s="37" t="s">
        <v>11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ht="15">
      <c r="A28" s="11"/>
      <c r="B28" s="52" t="s">
        <v>25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ht="23.25">
      <c r="A29" s="11"/>
      <c r="B29" s="79"/>
      <c r="C29" s="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ht="22.5" customHeight="1">
      <c r="A30" s="11"/>
      <c r="B30" s="39" t="s">
        <v>12</v>
      </c>
      <c r="C30" s="25">
        <v>-0.85</v>
      </c>
      <c r="D30" s="63" t="s">
        <v>18</v>
      </c>
      <c r="E30" s="64"/>
      <c r="F30" s="64"/>
      <c r="G30" s="64"/>
      <c r="H30" s="65"/>
      <c r="I30" s="11"/>
      <c r="J30" s="11"/>
      <c r="K30" s="11"/>
      <c r="L30" s="11"/>
      <c r="M30" s="11"/>
      <c r="N30" s="11"/>
      <c r="O30" s="12"/>
    </row>
    <row r="31" spans="1:15" ht="23.25" customHeight="1">
      <c r="A31" s="11"/>
      <c r="B31" s="40" t="s">
        <v>13</v>
      </c>
      <c r="C31" s="30">
        <v>1.15</v>
      </c>
      <c r="D31" s="66"/>
      <c r="E31" s="67"/>
      <c r="F31" s="67"/>
      <c r="G31" s="67"/>
      <c r="H31" s="68"/>
      <c r="I31" s="11"/>
      <c r="J31" s="11"/>
      <c r="K31" s="11"/>
      <c r="L31" s="11"/>
      <c r="M31" s="11"/>
      <c r="N31" s="11"/>
      <c r="O31" s="12"/>
    </row>
    <row r="32" spans="1:15" ht="15">
      <c r="A32" s="11"/>
      <c r="B32" s="3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ht="18.75">
      <c r="A33" s="11"/>
      <c r="B33" s="37" t="s">
        <v>14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ht="15">
      <c r="A34" s="11"/>
      <c r="B34" s="3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1:15" ht="15.75">
      <c r="A35" s="11"/>
      <c r="B35" s="52" t="s">
        <v>23</v>
      </c>
      <c r="C35" s="10"/>
      <c r="D35" s="10"/>
      <c r="E35" s="33" t="str">
        <f>IF(SIGN(ATAN2($C$30,$C$31)*180/PI()&lt;0),"-","+")</f>
        <v>+</v>
      </c>
      <c r="F35" s="31" t="s">
        <v>8</v>
      </c>
      <c r="G35" s="32">
        <f>ABS(ATAN2($C$30,$C$31)*180/PI())</f>
        <v>126.46923439005188</v>
      </c>
      <c r="H35" s="5" t="s">
        <v>9</v>
      </c>
      <c r="I35" s="11"/>
      <c r="J35" s="11"/>
      <c r="K35" s="11"/>
      <c r="L35" s="11"/>
      <c r="M35" s="11"/>
      <c r="N35" s="11"/>
      <c r="O35" s="12"/>
    </row>
    <row r="36" spans="1:15" ht="25.5" customHeight="1">
      <c r="A36" s="11"/>
      <c r="B36" s="52"/>
      <c r="C36" s="4" t="s">
        <v>3</v>
      </c>
      <c r="D36" s="6">
        <f>SQRT($C$30^2+$C$31^2)</f>
        <v>1.4300349646075092</v>
      </c>
      <c r="E36" s="34" t="s">
        <v>4</v>
      </c>
      <c r="F36" s="13"/>
      <c r="G36" s="4"/>
      <c r="H36" s="7"/>
      <c r="I36" s="11"/>
      <c r="J36" s="11"/>
      <c r="K36" s="11"/>
      <c r="L36" s="11"/>
      <c r="M36" s="11"/>
      <c r="N36" s="11"/>
      <c r="O36" s="12"/>
    </row>
    <row r="37" spans="1:15" ht="15">
      <c r="A37" s="11"/>
      <c r="B37" s="3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ht="22.5" customHeight="1">
      <c r="A38" s="11"/>
      <c r="B38" s="69" t="s">
        <v>10</v>
      </c>
      <c r="C38" s="70"/>
      <c r="D38" s="2">
        <f>SQRT($C$30^2+$C$31^2)</f>
        <v>1.4300349646075092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</row>
    <row r="39" spans="1:15" ht="22.5" customHeight="1">
      <c r="A39" s="11"/>
      <c r="B39" s="71" t="s">
        <v>0</v>
      </c>
      <c r="C39" s="72"/>
      <c r="D39" s="3">
        <f>ATAN2($C$30,$C$31)*180/PI()</f>
        <v>126.46923439005188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ht="15.75" thickBot="1">
      <c r="A40" s="11"/>
      <c r="B40" s="4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ht="15">
      <c r="A41" s="11"/>
    </row>
    <row r="42" ht="15">
      <c r="A42" s="11"/>
    </row>
    <row r="43" ht="15">
      <c r="A43" s="11"/>
    </row>
    <row r="44" spans="1:4" ht="15">
      <c r="A44" s="11"/>
      <c r="C44" s="11"/>
      <c r="D44" s="11"/>
    </row>
    <row r="45" spans="1:4" ht="15">
      <c r="A45" s="11"/>
      <c r="C45" s="11"/>
      <c r="D45" s="11"/>
    </row>
    <row r="46" spans="1:4" ht="15">
      <c r="A46" s="11"/>
      <c r="C46" s="11"/>
      <c r="D46" s="11"/>
    </row>
    <row r="47" spans="1:4" ht="15">
      <c r="A47" s="11"/>
      <c r="C47" s="11"/>
      <c r="D47" s="11"/>
    </row>
    <row r="48" spans="1:4" ht="15">
      <c r="A48" s="11"/>
      <c r="C48" s="11"/>
      <c r="D48" s="11"/>
    </row>
    <row r="49" spans="1:4" ht="15">
      <c r="A49" s="11"/>
      <c r="C49" s="11"/>
      <c r="D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spans="1:2" ht="15">
      <c r="A55" s="11"/>
      <c r="B55" s="11"/>
    </row>
    <row r="56" spans="1:2" ht="15">
      <c r="A56" s="11"/>
      <c r="B56" s="11"/>
    </row>
    <row r="57" spans="1:2" ht="15">
      <c r="A57" s="11"/>
      <c r="B57" s="11"/>
    </row>
    <row r="58" ht="15">
      <c r="A58" s="11"/>
    </row>
    <row r="59" spans="1:2" ht="15">
      <c r="A59" s="11"/>
      <c r="B59" s="11"/>
    </row>
    <row r="60" spans="1:2" ht="15">
      <c r="A60" s="11"/>
      <c r="B60" s="11"/>
    </row>
    <row r="61" spans="1:2" ht="15">
      <c r="A61" s="11"/>
      <c r="B61" s="11"/>
    </row>
    <row r="62" spans="1:2" ht="15">
      <c r="A62" s="11"/>
      <c r="B62" s="11"/>
    </row>
    <row r="63" spans="1:2" ht="15">
      <c r="A63" s="11"/>
      <c r="B63" s="11"/>
    </row>
    <row r="64" spans="1:2" ht="15">
      <c r="A64" s="11"/>
      <c r="B64" s="11"/>
    </row>
    <row r="65" spans="1:2" ht="15">
      <c r="A65" s="11"/>
      <c r="B65" s="11"/>
    </row>
    <row r="66" spans="1:2" ht="15">
      <c r="A66" s="11"/>
      <c r="B66" s="11"/>
    </row>
    <row r="67" spans="1:2" ht="15">
      <c r="A67" s="11"/>
      <c r="B67" s="11"/>
    </row>
    <row r="68" spans="1:2" ht="15">
      <c r="A68" s="11"/>
      <c r="B68" s="11"/>
    </row>
  </sheetData>
  <sheetProtection/>
  <protectedRanges>
    <protectedRange sqref="C9:C10" name="Амплитуда и начальная фаза величины"/>
    <protectedRange sqref="C30:C31" name="Вещественная и мнимая части"/>
  </protectedRanges>
  <mergeCells count="12">
    <mergeCell ref="B38:C38"/>
    <mergeCell ref="B39:C39"/>
    <mergeCell ref="D9:H10"/>
    <mergeCell ref="B14:B15"/>
    <mergeCell ref="B19:B20"/>
    <mergeCell ref="B28:B29"/>
    <mergeCell ref="B35:B36"/>
    <mergeCell ref="J9:N9"/>
    <mergeCell ref="J10:N10"/>
    <mergeCell ref="B2:O3"/>
    <mergeCell ref="B24:O25"/>
    <mergeCell ref="D30:H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Лазута Иван Васильевич</dc:creator>
  <cp:keywords/>
  <dc:description/>
  <cp:lastModifiedBy>Лазута Иван Васильевич</cp:lastModifiedBy>
  <cp:lastPrinted>2020-04-27T10:08:36Z</cp:lastPrinted>
  <dcterms:created xsi:type="dcterms:W3CDTF">2020-04-27T04:50:24Z</dcterms:created>
  <dcterms:modified xsi:type="dcterms:W3CDTF">2020-10-15T06:26:13Z</dcterms:modified>
  <cp:category/>
  <cp:version/>
  <cp:contentType/>
  <cp:contentStatus/>
</cp:coreProperties>
</file>